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10-2024 NPO- 3.vyhlášení\1 výzva\"/>
    </mc:Choice>
  </mc:AlternateContent>
  <xr:revisionPtr revIDLastSave="0" documentId="13_ncr:1_{EA49471B-3113-43A2-B90C-AC6B669CFE0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T11" i="1"/>
  <c r="S12" i="1"/>
  <c r="T14" i="1"/>
  <c r="T7" i="1"/>
  <c r="P8" i="1"/>
  <c r="P9" i="1"/>
  <c r="P10" i="1"/>
  <c r="P11" i="1"/>
  <c r="P12" i="1"/>
  <c r="P13" i="1"/>
  <c r="P14" i="1"/>
  <c r="S8" i="1"/>
  <c r="T9" i="1"/>
  <c r="S10" i="1"/>
  <c r="T10" i="1"/>
  <c r="S11" i="1"/>
  <c r="S13" i="1"/>
  <c r="T13" i="1"/>
  <c r="S14" i="1"/>
  <c r="P7" i="1"/>
  <c r="Q17" i="1" s="1"/>
  <c r="T12" i="1" l="1"/>
  <c r="S7" i="1"/>
  <c r="R17" i="1" s="1"/>
</calcChain>
</file>

<file path=xl/sharedStrings.xml><?xml version="1.0" encoding="utf-8"?>
<sst xmlns="http://schemas.openxmlformats.org/spreadsheetml/2006/main" count="77" uniqueCount="60">
  <si>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</si>
  <si>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</si>
  <si>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</si>
  <si>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</si>
  <si>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</si>
  <si>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</si>
  <si>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</si>
  <si>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</si>
  <si>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</si>
  <si>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</si>
  <si>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</si>
  <si>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</si>
  <si>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</si>
  <si>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32333200-8 - Videokamery</t>
  </si>
  <si>
    <t>32341000-5 - Mikrofony</t>
  </si>
  <si>
    <t>32342000-2 - Reproduktory</t>
  </si>
  <si>
    <t>32342100-3 - Hlavová sluchátka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</si>
  <si>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</si>
  <si>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</si>
  <si>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</si>
  <si>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</si>
  <si>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</si>
  <si>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</si>
  <si>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</si>
  <si>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</si>
  <si>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</si>
  <si>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</si>
  <si>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</si>
  <si>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</si>
  <si>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</si>
  <si>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</si>
  <si>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</si>
  <si>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</si>
  <si>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</si>
  <si>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</si>
  <si>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</si>
  <si>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</si>
  <si>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Příloha č. 2 Kupní smlouvy - technická specifikace
Audiovizuální technika (II.) 010 - 2024</t>
  </si>
  <si>
    <t>Náhlavní souprava sluchátek s mikrofonem kabelová</t>
  </si>
  <si>
    <t>Martin Koldinský,
Tel.: 602 298 097,
37763 7699</t>
  </si>
  <si>
    <t>sady Pětatřicátníků 14, 
301 00 Plzeň,
Fakulta právnická - Děkanát,
místnost PC 115</t>
  </si>
  <si>
    <t>30 dní</t>
  </si>
  <si>
    <t>Společná faktura</t>
  </si>
  <si>
    <t>Stojan na mikrofon ruční</t>
  </si>
  <si>
    <t>Kompatibilita s ručními mikrofony, typ "šibenice".</t>
  </si>
  <si>
    <t>NE</t>
  </si>
  <si>
    <t>Stativ</t>
  </si>
  <si>
    <t>Mikrofon bezdrátový ruční</t>
  </si>
  <si>
    <t>Kamera</t>
  </si>
  <si>
    <t>Min. snímkovací frekvence 1080p/240fps, bluetooth/wifi konektivita, podpora funkce webkamery, nutnost bezdrátového připojení, možnost stativu, možnost dalšího upevnění (např. klip), příslušenství v ceně.</t>
  </si>
  <si>
    <t>Externí zvuková karta</t>
  </si>
  <si>
    <t>Externí reprobox</t>
  </si>
  <si>
    <t>Bezdrátový konferenční systém s bezdrátovými stolními mikrofony</t>
  </si>
  <si>
    <r>
      <t xml:space="preserve">Systém složený z hlavní přijímací stanice a minimálně osmi stolních bezdrátových mikrofonů v pásmu UHF, který je možno rozšiřovat zapojením další sady: 
</t>
    </r>
    <r>
      <rPr>
        <b/>
        <sz val="11"/>
        <rFont val="Calibri"/>
        <family val="2"/>
        <charset val="238"/>
        <scheme val="minor"/>
      </rPr>
      <t>Přijímací stanice:</t>
    </r>
    <r>
      <rPr>
        <sz val="11"/>
        <rFont val="Calibri"/>
        <family val="2"/>
        <charset val="238"/>
        <scheme val="minor"/>
      </rPr>
      <t xml:space="preserve"> plně bezdrátový přenos v pásmu UHF, PLL přijímač řízený procesorem, digitální nalazení přijímací stanice, zpětný IR přenos pro automatické nalazení a spárování mikrofonů, podsvětlený LCD displej zobrazující informace k mikrofonům, regulace úrovně hlasitosti každého kanálu, kompresor, expander, šumová brána, separátní sym. výstupy konektory XLR, celkový smíchaný výstup konektorem XLR sym. a Jack 6,3 nesym., případně USB 3.0, výstupní úroveň 300 mV ef. / nesym., 3 kΩ, ±400 mV ef. / sym., 600 Ω, frekvenční pásmo UHF 520 – 694 MHz (pásmo h1), frekvenční rozsah audio 20– 18 000 Hz, frekvenční stabilita ± 0,005%, citlivost přijímače 10 mV / 40 dB, FM (F3E) modulace, zkreslení THD &lt; 0,5 %, dynamika &gt; 100 dB, odstup S/N &gt; 85 dB, IR vysílací LED pro párování a automatické nalazení mikrofonu podle přijímače, napájení adaptérem DC 12 – 17 V / 2 A;
</t>
    </r>
    <r>
      <rPr>
        <b/>
        <sz val="11"/>
        <rFont val="Calibri"/>
        <family val="2"/>
        <charset val="238"/>
        <scheme val="minor"/>
      </rPr>
      <t>bezdrátový stolní mikrofon</t>
    </r>
    <r>
      <rPr>
        <sz val="11"/>
        <rFont val="Calibri"/>
        <family val="2"/>
        <charset val="238"/>
        <scheme val="minor"/>
      </rPr>
      <t>: napájení 2× AA 1,5 V tužkové baterie alkalické, nebo 1,2 V dobíjecí, výdrž minimálně 4 hodiny nepřetržitě, tlačítko zap/vyp, LCD displej s indikací stavu baterie, čísla kanálu a nalazené frekvence, regulace úrovně hlasitosti, IR čidlo pro párování a automatické nalazení mikrofonu podle přijímače, dosah cca. 100 m ve volném prostoru, frekvenční rozsah audio 40 – 20 000 Hz, zkreslení THD &lt; 0,5 %, dynamika &gt; 80 dB, odstup S/N &gt; 80 dB, citlivost samotného mikrofonu –47 dB / 1 kHz.</t>
    </r>
  </si>
  <si>
    <t>V případě, že se dodavatel při předání zboží na některá uvedená tel. čísla nedovolá, bude v takovém případě volat tel. 377 631 320.</t>
  </si>
  <si>
    <t>Headset stereo sluchátek s mikrofonem. 
Minimální parametry: 
uzavřená konstrukce sluchátek na uši, 
most přes hlavu, 
koženkové náušníky,
připojení pomocí USB Type-A,
ovladač na kabelu umožňující ovládání hlasitosti, přijímání hovorů a přepínání skladeb,
mikrofon s funkcí potlačení hluku,
vedení kabelu jednostranné,
preferovaná barva černá,
hmotnost celku maximálně 200 g,
sluchátka: frekvenční rozsah 20 - 20000Hz, velikost měniče min 28 mm, citlivost min. 90 db/mW;
mikrofon: sklápěcí, všesměrové snímání, frekvenční rozsah 100 - 10000Hz, potlačení šumu.</t>
  </si>
  <si>
    <r>
      <t>Bezdrátový, Jack 6,3 mm, přijímací tuner v pásmu UHF,  frekvenční rozsah audio minimálně 40 Hz - 20kHz,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výdrž minimálně 30 hodin, RF výkon min. 10mW, Směrová charakteristika: kardioidní, napájení 1xAA  .</t>
    </r>
  </si>
  <si>
    <t xml:space="preserve">Externí zvuková karta 24Bit/192KHz, 4 kanálový vstup XCR/Jack 6,3 mm.  </t>
  </si>
  <si>
    <t>Připojení bluetooth/ XLR/ jack 6,3 mm, repro bass - 10", maximální výkon minimálně 230 W.</t>
  </si>
  <si>
    <t>Kompatibilní s kamerou, 3D hlava, rychlo-upínací destička, 2x vodováha, klička pro plynulé nastavení výšky středového sloupku, středová vzpěra a gumové nožky, rychloupínací svorky pro nastavení délky nohou, plastová rukojeť, hák pro zatížení stativu. 1/4“ závit, minimální nastavitelná výška nad 50 cm a maximální nastavitelná výška pod 160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</si>
</sst>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1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 indent="1"/>
    </xf>
    <xf numFmtId="0" fontId="22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7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 indent="1"/>
    </xf>
    <xf numFmtId="0" fontId="22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7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left" vertical="center" wrapText="1" indent="1"/>
    </xf>
    <xf numFmtId="0" fontId="22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7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 applyProtection="1">
      <alignment horizontal="center" vertical="center" wrapText="1"/>
      <protection locked="0"/>
    </xf>
    <xf numFmtId="0" fontId="12" fillId="4" borderId="12" xfId="0" applyFont="1" applyFill="1" applyBorder="1" applyAlignment="1" applyProtection="1">
      <alignment horizontal="center" vertical="center" wrapText="1"/>
      <protection locked="0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4"/>
  <sheetViews>
    <sheetView tabSelected="1" zoomScale="70" zoomScaleNormal="70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104.57031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64.140625" customWidth="1"/>
    <col min="12" max="12" width="28.140625" customWidth="1"/>
    <col min="13" max="13" width="21.85546875" customWidth="1"/>
    <col min="14" max="14" width="34" style="1" customWidth="1"/>
    <col min="15" max="15" width="28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6.28515625" style="4" customWidth="1"/>
  </cols>
  <sheetData>
    <row r="1" spans="1:22" ht="42.6" customHeight="1" x14ac:dyDescent="0.25">
      <c r="B1" s="88" t="s">
        <v>37</v>
      </c>
      <c r="C1" s="88"/>
      <c r="D1" s="88"/>
      <c r="E1" s="88"/>
      <c r="G1" s="40"/>
    </row>
    <row r="2" spans="1:22" ht="42" customHeight="1" x14ac:dyDescent="0.25">
      <c r="C2"/>
      <c r="D2" s="11"/>
      <c r="E2" s="5"/>
      <c r="F2" s="6"/>
      <c r="G2" s="89"/>
      <c r="H2" s="89"/>
      <c r="I2" s="89"/>
      <c r="J2" s="89"/>
      <c r="K2" s="89"/>
      <c r="L2" s="89"/>
      <c r="M2" s="89"/>
      <c r="N2" s="89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89"/>
      <c r="H3" s="89"/>
      <c r="I3" s="89"/>
      <c r="J3" s="89"/>
      <c r="K3" s="89"/>
      <c r="L3" s="89"/>
      <c r="M3" s="89"/>
      <c r="N3" s="89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18</v>
      </c>
      <c r="D6" s="23" t="s">
        <v>4</v>
      </c>
      <c r="E6" s="23" t="s">
        <v>19</v>
      </c>
      <c r="F6" s="23" t="s">
        <v>20</v>
      </c>
      <c r="G6" s="39" t="s">
        <v>5</v>
      </c>
      <c r="H6" s="39" t="s">
        <v>31</v>
      </c>
      <c r="I6" s="34" t="s">
        <v>21</v>
      </c>
      <c r="J6" s="34" t="s">
        <v>22</v>
      </c>
      <c r="K6" s="23" t="s">
        <v>35</v>
      </c>
      <c r="L6" s="34" t="s">
        <v>23</v>
      </c>
      <c r="M6" s="36" t="s">
        <v>24</v>
      </c>
      <c r="N6" s="34" t="s">
        <v>25</v>
      </c>
      <c r="O6" s="41" t="s">
        <v>32</v>
      </c>
      <c r="P6" s="34" t="s">
        <v>26</v>
      </c>
      <c r="Q6" s="23" t="s">
        <v>6</v>
      </c>
      <c r="R6" s="24" t="s">
        <v>7</v>
      </c>
      <c r="S6" s="74" t="s">
        <v>8</v>
      </c>
      <c r="T6" s="74" t="s">
        <v>9</v>
      </c>
      <c r="U6" s="34" t="s">
        <v>27</v>
      </c>
      <c r="V6" s="34" t="s">
        <v>28</v>
      </c>
    </row>
    <row r="7" spans="1:22" ht="50.25" customHeight="1" thickTop="1" x14ac:dyDescent="0.25">
      <c r="A7" s="25"/>
      <c r="B7" s="42">
        <v>1</v>
      </c>
      <c r="C7" s="72" t="s">
        <v>43</v>
      </c>
      <c r="D7" s="43">
        <v>2</v>
      </c>
      <c r="E7" s="44" t="s">
        <v>33</v>
      </c>
      <c r="F7" s="45" t="s">
        <v>44</v>
      </c>
      <c r="G7" s="106"/>
      <c r="H7" s="46" t="s">
        <v>45</v>
      </c>
      <c r="I7" s="100" t="s">
        <v>42</v>
      </c>
      <c r="J7" s="103" t="s">
        <v>34</v>
      </c>
      <c r="K7" s="79" t="s">
        <v>36</v>
      </c>
      <c r="L7" s="82"/>
      <c r="M7" s="79" t="s">
        <v>39</v>
      </c>
      <c r="N7" s="82" t="s">
        <v>40</v>
      </c>
      <c r="O7" s="85" t="s">
        <v>41</v>
      </c>
      <c r="P7" s="47">
        <f>D7*Q7</f>
        <v>1300</v>
      </c>
      <c r="Q7" s="48">
        <v>650</v>
      </c>
      <c r="R7" s="109"/>
      <c r="S7" s="49">
        <f>D7*R7</f>
        <v>0</v>
      </c>
      <c r="T7" s="50" t="str">
        <f t="shared" ref="T7" si="0">IF(ISNUMBER(R7), IF(R7&gt;Q7,"NEVYHOVUJE","VYHOVUJE")," ")</f>
        <v xml:space="preserve"> </v>
      </c>
      <c r="U7" s="75"/>
      <c r="V7" s="75" t="s">
        <v>17</v>
      </c>
    </row>
    <row r="8" spans="1:22" ht="82.5" customHeight="1" x14ac:dyDescent="0.25">
      <c r="A8" s="25"/>
      <c r="B8" s="51">
        <v>2</v>
      </c>
      <c r="C8" s="69" t="s">
        <v>46</v>
      </c>
      <c r="D8" s="52">
        <v>2</v>
      </c>
      <c r="E8" s="53" t="s">
        <v>33</v>
      </c>
      <c r="F8" s="54" t="s">
        <v>59</v>
      </c>
      <c r="G8" s="107"/>
      <c r="H8" s="55" t="s">
        <v>45</v>
      </c>
      <c r="I8" s="101"/>
      <c r="J8" s="104"/>
      <c r="K8" s="80"/>
      <c r="L8" s="83"/>
      <c r="M8" s="80"/>
      <c r="N8" s="83"/>
      <c r="O8" s="86"/>
      <c r="P8" s="56">
        <f>D8*Q8</f>
        <v>1000</v>
      </c>
      <c r="Q8" s="57">
        <v>500</v>
      </c>
      <c r="R8" s="110"/>
      <c r="S8" s="58">
        <f>D8*R8</f>
        <v>0</v>
      </c>
      <c r="T8" s="59" t="str">
        <f t="shared" ref="T8:T14" si="1">IF(ISNUMBER(R8), IF(R8&gt;Q8,"NEVYHOVUJE","VYHOVUJE")," ")</f>
        <v xml:space="preserve"> </v>
      </c>
      <c r="U8" s="76"/>
      <c r="V8" s="78"/>
    </row>
    <row r="9" spans="1:22" ht="246.75" customHeight="1" x14ac:dyDescent="0.25">
      <c r="A9" s="25"/>
      <c r="B9" s="51">
        <v>3</v>
      </c>
      <c r="C9" s="71" t="s">
        <v>38</v>
      </c>
      <c r="D9" s="52">
        <v>20</v>
      </c>
      <c r="E9" s="53" t="s">
        <v>33</v>
      </c>
      <c r="F9" s="54" t="s">
        <v>55</v>
      </c>
      <c r="G9" s="107"/>
      <c r="H9" s="55" t="s">
        <v>45</v>
      </c>
      <c r="I9" s="101"/>
      <c r="J9" s="104"/>
      <c r="K9" s="80"/>
      <c r="L9" s="83"/>
      <c r="M9" s="80"/>
      <c r="N9" s="83"/>
      <c r="O9" s="86"/>
      <c r="P9" s="56">
        <f>D9*Q9</f>
        <v>30000</v>
      </c>
      <c r="Q9" s="57">
        <v>1500</v>
      </c>
      <c r="R9" s="110"/>
      <c r="S9" s="58">
        <f>D9*R9</f>
        <v>0</v>
      </c>
      <c r="T9" s="59" t="str">
        <f t="shared" si="1"/>
        <v xml:space="preserve"> </v>
      </c>
      <c r="U9" s="76"/>
      <c r="V9" s="53" t="s">
        <v>16</v>
      </c>
    </row>
    <row r="10" spans="1:22" ht="56.25" customHeight="1" x14ac:dyDescent="0.25">
      <c r="A10" s="25"/>
      <c r="B10" s="51">
        <v>4</v>
      </c>
      <c r="C10" s="71" t="s">
        <v>47</v>
      </c>
      <c r="D10" s="52">
        <v>4</v>
      </c>
      <c r="E10" s="53" t="s">
        <v>33</v>
      </c>
      <c r="F10" s="54" t="s">
        <v>56</v>
      </c>
      <c r="G10" s="107"/>
      <c r="H10" s="55" t="s">
        <v>45</v>
      </c>
      <c r="I10" s="101"/>
      <c r="J10" s="104"/>
      <c r="K10" s="80"/>
      <c r="L10" s="83"/>
      <c r="M10" s="80"/>
      <c r="N10" s="83"/>
      <c r="O10" s="86"/>
      <c r="P10" s="56">
        <f>D10*Q10</f>
        <v>14400</v>
      </c>
      <c r="Q10" s="57">
        <v>3600</v>
      </c>
      <c r="R10" s="110"/>
      <c r="S10" s="58">
        <f>D10*R10</f>
        <v>0</v>
      </c>
      <c r="T10" s="59" t="str">
        <f t="shared" si="1"/>
        <v xml:space="preserve"> </v>
      </c>
      <c r="U10" s="76"/>
      <c r="V10" s="53" t="s">
        <v>14</v>
      </c>
    </row>
    <row r="11" spans="1:22" ht="60" customHeight="1" x14ac:dyDescent="0.25">
      <c r="A11" s="25"/>
      <c r="B11" s="51">
        <v>5</v>
      </c>
      <c r="C11" s="69" t="s">
        <v>48</v>
      </c>
      <c r="D11" s="52">
        <v>2</v>
      </c>
      <c r="E11" s="53" t="s">
        <v>33</v>
      </c>
      <c r="F11" s="54" t="s">
        <v>49</v>
      </c>
      <c r="G11" s="107"/>
      <c r="H11" s="55" t="s">
        <v>45</v>
      </c>
      <c r="I11" s="101"/>
      <c r="J11" s="104"/>
      <c r="K11" s="80"/>
      <c r="L11" s="83"/>
      <c r="M11" s="80"/>
      <c r="N11" s="83"/>
      <c r="O11" s="86"/>
      <c r="P11" s="56">
        <f>D11*Q11</f>
        <v>24000</v>
      </c>
      <c r="Q11" s="57">
        <v>12000</v>
      </c>
      <c r="R11" s="110"/>
      <c r="S11" s="58">
        <f>D11*R11</f>
        <v>0</v>
      </c>
      <c r="T11" s="59" t="str">
        <f t="shared" si="1"/>
        <v xml:space="preserve"> </v>
      </c>
      <c r="U11" s="76"/>
      <c r="V11" s="53" t="s">
        <v>13</v>
      </c>
    </row>
    <row r="12" spans="1:22" ht="36" customHeight="1" x14ac:dyDescent="0.25">
      <c r="A12" s="25"/>
      <c r="B12" s="51">
        <v>6</v>
      </c>
      <c r="C12" s="71" t="s">
        <v>50</v>
      </c>
      <c r="D12" s="52">
        <v>1</v>
      </c>
      <c r="E12" s="53" t="s">
        <v>33</v>
      </c>
      <c r="F12" s="54" t="s">
        <v>57</v>
      </c>
      <c r="G12" s="107"/>
      <c r="H12" s="55" t="s">
        <v>45</v>
      </c>
      <c r="I12" s="101"/>
      <c r="J12" s="104"/>
      <c r="K12" s="80"/>
      <c r="L12" s="83"/>
      <c r="M12" s="80"/>
      <c r="N12" s="83"/>
      <c r="O12" s="86"/>
      <c r="P12" s="56">
        <f>D12*Q12</f>
        <v>2800</v>
      </c>
      <c r="Q12" s="57">
        <v>2800</v>
      </c>
      <c r="R12" s="110"/>
      <c r="S12" s="58">
        <f>D12*R12</f>
        <v>0</v>
      </c>
      <c r="T12" s="59" t="str">
        <f t="shared" si="1"/>
        <v xml:space="preserve"> </v>
      </c>
      <c r="U12" s="76"/>
      <c r="V12" s="53" t="s">
        <v>17</v>
      </c>
    </row>
    <row r="13" spans="1:22" ht="36" customHeight="1" x14ac:dyDescent="0.25">
      <c r="A13" s="25"/>
      <c r="B13" s="51">
        <v>7</v>
      </c>
      <c r="C13" s="71" t="s">
        <v>51</v>
      </c>
      <c r="D13" s="52">
        <v>2</v>
      </c>
      <c r="E13" s="53" t="s">
        <v>33</v>
      </c>
      <c r="F13" s="54" t="s">
        <v>58</v>
      </c>
      <c r="G13" s="107"/>
      <c r="H13" s="55" t="s">
        <v>45</v>
      </c>
      <c r="I13" s="101"/>
      <c r="J13" s="104"/>
      <c r="K13" s="80"/>
      <c r="L13" s="83"/>
      <c r="M13" s="80"/>
      <c r="N13" s="83"/>
      <c r="O13" s="86"/>
      <c r="P13" s="56">
        <f>D13*Q13</f>
        <v>7000</v>
      </c>
      <c r="Q13" s="57">
        <v>3500</v>
      </c>
      <c r="R13" s="110"/>
      <c r="S13" s="58">
        <f>D13*R13</f>
        <v>0</v>
      </c>
      <c r="T13" s="59" t="str">
        <f t="shared" si="1"/>
        <v xml:space="preserve"> </v>
      </c>
      <c r="U13" s="76"/>
      <c r="V13" s="53" t="s">
        <v>15</v>
      </c>
    </row>
    <row r="14" spans="1:22" ht="303" customHeight="1" thickBot="1" x14ac:dyDescent="0.3">
      <c r="A14" s="25"/>
      <c r="B14" s="60">
        <v>8</v>
      </c>
      <c r="C14" s="70" t="s">
        <v>52</v>
      </c>
      <c r="D14" s="61">
        <v>2</v>
      </c>
      <c r="E14" s="62" t="s">
        <v>33</v>
      </c>
      <c r="F14" s="63" t="s">
        <v>53</v>
      </c>
      <c r="G14" s="108"/>
      <c r="H14" s="64" t="s">
        <v>45</v>
      </c>
      <c r="I14" s="102"/>
      <c r="J14" s="105"/>
      <c r="K14" s="81"/>
      <c r="L14" s="84"/>
      <c r="M14" s="81"/>
      <c r="N14" s="84"/>
      <c r="O14" s="87"/>
      <c r="P14" s="65">
        <f>D14*Q14</f>
        <v>76000</v>
      </c>
      <c r="Q14" s="66">
        <v>38000</v>
      </c>
      <c r="R14" s="111"/>
      <c r="S14" s="67">
        <f>D14*R14</f>
        <v>0</v>
      </c>
      <c r="T14" s="68" t="str">
        <f t="shared" si="1"/>
        <v xml:space="preserve"> </v>
      </c>
      <c r="U14" s="77"/>
      <c r="V14" s="62" t="s">
        <v>12</v>
      </c>
    </row>
    <row r="15" spans="1:22" ht="13.5" customHeight="1" thickTop="1" thickBot="1" x14ac:dyDescent="0.3">
      <c r="C15"/>
      <c r="D15"/>
      <c r="E15"/>
      <c r="F15"/>
      <c r="G15"/>
      <c r="H15"/>
      <c r="I15"/>
      <c r="J15"/>
      <c r="N15"/>
      <c r="O15"/>
      <c r="P15"/>
      <c r="S15" s="37"/>
    </row>
    <row r="16" spans="1:22" ht="49.5" customHeight="1" thickTop="1" thickBot="1" x14ac:dyDescent="0.3">
      <c r="B16" s="95" t="s">
        <v>30</v>
      </c>
      <c r="C16" s="96"/>
      <c r="D16" s="96"/>
      <c r="E16" s="96"/>
      <c r="F16" s="96"/>
      <c r="G16" s="96"/>
      <c r="H16" s="73"/>
      <c r="I16" s="26"/>
      <c r="J16" s="26"/>
      <c r="K16" s="26"/>
      <c r="L16" s="27"/>
      <c r="M16" s="7"/>
      <c r="N16" s="7"/>
      <c r="O16" s="28"/>
      <c r="P16" s="28"/>
      <c r="Q16" s="29" t="s">
        <v>10</v>
      </c>
      <c r="R16" s="97" t="s">
        <v>11</v>
      </c>
      <c r="S16" s="98"/>
      <c r="T16" s="99"/>
      <c r="U16" s="21"/>
      <c r="V16" s="30"/>
    </row>
    <row r="17" spans="2:20" ht="53.25" customHeight="1" thickTop="1" thickBot="1" x14ac:dyDescent="0.3">
      <c r="B17" s="94" t="s">
        <v>29</v>
      </c>
      <c r="C17" s="94"/>
      <c r="D17" s="94"/>
      <c r="E17" s="94"/>
      <c r="F17" s="94"/>
      <c r="G17" s="94"/>
      <c r="H17" s="94"/>
      <c r="I17" s="31"/>
      <c r="L17" s="11"/>
      <c r="M17" s="11"/>
      <c r="N17" s="11"/>
      <c r="O17" s="32"/>
      <c r="P17" s="32"/>
      <c r="Q17" s="33">
        <f>SUM(P7:P14)</f>
        <v>156500</v>
      </c>
      <c r="R17" s="90">
        <f>SUM(S7:S14)</f>
        <v>0</v>
      </c>
      <c r="S17" s="91"/>
      <c r="T17" s="92"/>
    </row>
    <row r="18" spans="2:20" ht="15.75" thickTop="1" x14ac:dyDescent="0.25">
      <c r="B18" s="93" t="s">
        <v>54</v>
      </c>
      <c r="C18" s="93"/>
      <c r="D18" s="93"/>
      <c r="E18" s="93"/>
      <c r="F18" s="93"/>
    </row>
    <row r="19" spans="2:20" ht="14.25" customHeight="1" x14ac:dyDescent="0.25"/>
    <row r="20" spans="2:20" ht="14.25" customHeight="1" x14ac:dyDescent="0.25"/>
    <row r="21" spans="2:20" ht="14.25" customHeight="1" x14ac:dyDescent="0.25"/>
    <row r="22" spans="2:20" ht="14.25" customHeight="1" x14ac:dyDescent="0.25"/>
    <row r="23" spans="2:20" ht="14.25" customHeight="1" x14ac:dyDescent="0.25"/>
    <row r="24" spans="2:20" ht="14.25" customHeight="1" x14ac:dyDescent="0.25"/>
    <row r="25" spans="2:20" ht="14.25" customHeight="1" x14ac:dyDescent="0.25"/>
    <row r="26" spans="2:20" ht="14.25" customHeight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zwugx1n0kmnRKAi9fJngewHklClamzjyE2dGkupEAWZdVI/7liQVeuUhzHW0/7PFIY8Pv/Ck1X9a5VAoOHx5lQ==" saltValue="pEU7piEHRUXBY4a3VvZOAg==" spinCount="100000" sheet="1" objects="1" scenarios="1"/>
  <mergeCells count="16">
    <mergeCell ref="B1:E1"/>
    <mergeCell ref="G2:N3"/>
    <mergeCell ref="R17:T17"/>
    <mergeCell ref="B18:F18"/>
    <mergeCell ref="B17:H17"/>
    <mergeCell ref="B16:G16"/>
    <mergeCell ref="R16:T16"/>
    <mergeCell ref="I7:I14"/>
    <mergeCell ref="J7:J14"/>
    <mergeCell ref="K7:K14"/>
    <mergeCell ref="L7:L14"/>
    <mergeCell ref="U7:U14"/>
    <mergeCell ref="V7:V8"/>
    <mergeCell ref="M7:M14"/>
    <mergeCell ref="N7:N14"/>
    <mergeCell ref="O7:O14"/>
  </mergeCells>
  <conditionalFormatting sqref="D7:D14">
    <cfRule type="containsBlanks" dxfId="6" priority="1">
      <formula>LEN(TRIM(D7))=0</formula>
    </cfRule>
  </conditionalFormatting>
  <conditionalFormatting sqref="G7:H14 R7:R14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4">
    <cfRule type="notContainsBlanks" dxfId="2" priority="40">
      <formula>LEN(TRIM(G7))&gt;0</formula>
    </cfRule>
  </conditionalFormatting>
  <conditionalFormatting sqref="T7:T14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:E14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4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V9:V14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2024-05-06T11:54:18Z</cp:lastPrinted>
  <dcterms:created xsi:type="dcterms:W3CDTF">2014-03-05T12:43:32Z</dcterms:created>
  <dcterms:modified xsi:type="dcterms:W3CDTF">2024-05-06T13:22:36Z</dcterms:modified>
</cp:coreProperties>
</file>